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Januar 2026" sheetId="1" state="visible" r:id="rId3"/>
  </sheets>
  <definedNames>
    <definedName function="false" hidden="false" localSheetId="0" name="_xlnm.Print_Titles" vbProcedure="false">'Januar 2026'!$1:$8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<sst xmlns="http://schemas.openxmlformats.org/spreadsheetml/2006/main" count="80" uniqueCount="54">
  <si>
    <t xml:space="preserve">Stundenzettel / Arbeitszeiterfassung  –  Januar 2026</t>
  </si>
  <si>
    <t xml:space="preserve">Anleitung:  Gelbe Felder konfigurieren  →  Pro Tag: Abwesenheit ODER Zeiten eintragen (nicht beides)  →  Berechnungen erfolgen automatisch</t>
  </si>
  <si>
    <t xml:space="preserve">⚙  Konfiguration  (gelbe Felder anpassen):</t>
  </si>
  <si>
    <t xml:space="preserve">v4.0 · Jan 2026</t>
  </si>
  <si>
    <t xml:space="preserve">Name:</t>
  </si>
  <si>
    <t xml:space="preserve">Max Mustermann</t>
  </si>
  <si>
    <t xml:space="preserve">Sollzeit/Tag:</t>
  </si>
  <si>
    <t xml:space="preserve">Std.</t>
  </si>
  <si>
    <t xml:space="preserve">Stundenlohn:</t>
  </si>
  <si>
    <t xml:space="preserve">€</t>
  </si>
  <si>
    <t xml:space="preserve">ÜStd-Zuschlag:</t>
  </si>
  <si>
    <t xml:space="preserve">Urlaubstage/Jahr:</t>
  </si>
  <si>
    <t xml:space="preserve">Gearbeitet
(Std.)</t>
  </si>
  <si>
    <t xml:space="preserve">Sollzeit
(Std.)</t>
  </si>
  <si>
    <t xml:space="preserve">Abweichung
(Std.)</t>
  </si>
  <si>
    <t xml:space="preserve">ÜStd-Vergütung (€)</t>
  </si>
  <si>
    <t xml:space="preserve">Urlaub
genommen</t>
  </si>
  <si>
    <t xml:space="preserve">Resturlaub
(Tage)</t>
  </si>
  <si>
    <t xml:space="preserve">Krank
(Tage)</t>
  </si>
  <si>
    <t xml:space="preserve">Aktueller Stand – basierend auf bisherigen Eingaben</t>
  </si>
  <si>
    <t xml:space="preserve">#</t>
  </si>
  <si>
    <t xml:space="preserve">Datum</t>
  </si>
  <si>
    <t xml:space="preserve">Tag</t>
  </si>
  <si>
    <t xml:space="preserve">Abwesenheit
(Dropdown)</t>
  </si>
  <si>
    <t xml:space="preserve">Beginn</t>
  </si>
  <si>
    <t xml:space="preserve">Ende</t>
  </si>
  <si>
    <t xml:space="preserve">Pause
(Min.)</t>
  </si>
  <si>
    <t xml:space="preserve">Netto
(Std.)</t>
  </si>
  <si>
    <t xml:space="preserve">Vergütung (€)</t>
  </si>
  <si>
    <t xml:space="preserve">Saldo
(Monat)</t>
  </si>
  <si>
    <t xml:space="preserve">Bemerkung</t>
  </si>
  <si>
    <t xml:space="preserve">Do</t>
  </si>
  <si>
    <t xml:space="preserve">Feiertag</t>
  </si>
  <si>
    <t xml:space="preserve">Neujahr</t>
  </si>
  <si>
    <t xml:space="preserve">Fr</t>
  </si>
  <si>
    <t xml:space="preserve">Sa</t>
  </si>
  <si>
    <t xml:space="preserve">So</t>
  </si>
  <si>
    <t xml:space="preserve">Mo</t>
  </si>
  <si>
    <t xml:space="preserve">Projektabgabe</t>
  </si>
  <si>
    <t xml:space="preserve">Di</t>
  </si>
  <si>
    <t xml:space="preserve">Mi</t>
  </si>
  <si>
    <t xml:space="preserve">KW 1  –  Wochensumme</t>
  </si>
  <si>
    <t xml:space="preserve">KW 2  –  Wochensumme</t>
  </si>
  <si>
    <t xml:space="preserve">KW 3  –  Wochensumme</t>
  </si>
  <si>
    <t xml:space="preserve">KW 4  –  Wochensumme</t>
  </si>
  <si>
    <t xml:space="preserve">KW 5  –  Wochensumme</t>
  </si>
  <si>
    <t xml:space="preserve">MONATS-TOTAL  ·  Formeln geschützt</t>
  </si>
  <si>
    <t xml:space="preserve">  Urlaub</t>
  </si>
  <si>
    <t xml:space="preserve">  Krank</t>
  </si>
  <si>
    <t xml:space="preserve">  Feiertag</t>
  </si>
  <si>
    <t xml:space="preserve">  Eingabe (blau)</t>
  </si>
  <si>
    <t xml:space="preserve">  Wochenende</t>
  </si>
  <si>
    <t xml:space="preserve">  KW-Summe</t>
  </si>
  <si>
    <t xml:space="preserve">→  Weitere Monate: Blatt kopieren, umbenennen (z.B. 'Februar 2026') – alle Formeln passen sich automatisch an.</t>
  </si>
</sst>
</file>

<file path=xl/styles.xml><?xml version="1.0" encoding="utf-8"?>
<styleSheet xmlns="http://schemas.openxmlformats.org/spreadsheetml/2006/main">
  <numFmts count="10">
    <numFmt numFmtId="164" formatCode="General"/>
    <numFmt numFmtId="165" formatCode="0.00&quot; Std.&quot;"/>
    <numFmt numFmtId="166" formatCode="#,##0.00&quot; €&quot;"/>
    <numFmt numFmtId="167" formatCode="0%"/>
    <numFmt numFmtId="168" formatCode="0&quot; Tage&quot;"/>
    <numFmt numFmtId="169" formatCode="0.00"/>
    <numFmt numFmtId="170" formatCode="0.00;[RED]\-0.00"/>
    <numFmt numFmtId="171" formatCode="0"/>
    <numFmt numFmtId="172" formatCode="dd\.mm\.yyyy"/>
    <numFmt numFmtId="173" formatCode="hh:mm"/>
  </numFmts>
  <fonts count="2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3"/>
      <color rgb="FFFFFFFF"/>
      <name val="Arial"/>
      <family val="0"/>
      <charset val="1"/>
    </font>
    <font>
      <i val="true"/>
      <sz val="9"/>
      <color rgb="FF27500A"/>
      <name val="Arial"/>
      <family val="0"/>
      <charset val="1"/>
    </font>
    <font>
      <b val="true"/>
      <sz val="9"/>
      <color rgb="FF7F4F00"/>
      <name val="Arial"/>
      <family val="0"/>
      <charset val="1"/>
    </font>
    <font>
      <i val="true"/>
      <sz val="8"/>
      <color rgb="FF9CA3AF"/>
      <name val="Arial"/>
      <family val="0"/>
      <charset val="1"/>
    </font>
    <font>
      <sz val="8"/>
      <color rgb="FF000000"/>
      <name val="Arial"/>
      <family val="0"/>
      <charset val="1"/>
    </font>
    <font>
      <b val="true"/>
      <sz val="8"/>
      <color rgb="FF1F4E79"/>
      <name val="Arial"/>
      <family val="0"/>
      <charset val="1"/>
    </font>
    <font>
      <b val="true"/>
      <sz val="13"/>
      <color rgb="FF1F4E79"/>
      <name val="Arial"/>
      <family val="0"/>
      <charset val="1"/>
    </font>
    <font>
      <i val="true"/>
      <sz val="8"/>
      <color rgb="FF6B7280"/>
      <name val="Arial"/>
      <family val="0"/>
      <charset val="1"/>
    </font>
    <font>
      <b val="true"/>
      <sz val="9"/>
      <color rgb="FFFFFFFF"/>
      <name val="Arial"/>
      <family val="0"/>
      <charset val="1"/>
    </font>
    <font>
      <b val="true"/>
      <sz val="9"/>
      <color rgb="FF5C3D00"/>
      <name val="Arial"/>
      <family val="0"/>
      <charset val="1"/>
    </font>
    <font>
      <sz val="9"/>
      <color rgb="FF5C3D00"/>
      <name val="Arial"/>
      <family val="0"/>
      <charset val="1"/>
    </font>
    <font>
      <i val="true"/>
      <sz val="8"/>
      <color rgb="FF767171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767171"/>
      <name val="Arial"/>
      <family val="0"/>
      <charset val="1"/>
    </font>
    <font>
      <sz val="9"/>
      <color rgb="FF767171"/>
      <name val="Arial"/>
      <family val="0"/>
      <charset val="1"/>
    </font>
    <font>
      <b val="true"/>
      <sz val="9"/>
      <color rgb="FF1F4E79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8"/>
      <color rgb="FF374151"/>
      <name val="Arial"/>
      <family val="0"/>
      <charset val="1"/>
    </font>
    <font>
      <i val="true"/>
      <sz val="9"/>
      <color rgb="FF7F4F00"/>
      <name val="Arial"/>
      <family val="0"/>
      <charset val="1"/>
    </font>
  </fonts>
  <fills count="14">
    <fill>
      <patternFill patternType="none"/>
    </fill>
    <fill>
      <patternFill patternType="gray125"/>
    </fill>
    <fill>
      <patternFill patternType="solid">
        <fgColor rgb="FF1F4E79"/>
        <bgColor rgb="FF374151"/>
      </patternFill>
    </fill>
    <fill>
      <patternFill patternType="solid">
        <fgColor rgb="FFEAF3DE"/>
        <bgColor rgb="FFF0F0F0"/>
      </patternFill>
    </fill>
    <fill>
      <patternFill patternType="solid">
        <fgColor rgb="FFFFF2CC"/>
        <bgColor rgb="FFFFF9E6"/>
      </patternFill>
    </fill>
    <fill>
      <patternFill patternType="solid">
        <fgColor rgb="FFEEF4FB"/>
        <bgColor rgb="FFF0F0F0"/>
      </patternFill>
    </fill>
    <fill>
      <patternFill patternType="solid">
        <fgColor rgb="FFFFE4C4"/>
        <bgColor rgb="FFFCE4D6"/>
      </patternFill>
    </fill>
    <fill>
      <patternFill patternType="solid">
        <fgColor rgb="FFFFFFFF"/>
        <bgColor rgb="FFFFF9E6"/>
      </patternFill>
    </fill>
    <fill>
      <patternFill patternType="solid">
        <fgColor rgb="FFD6E4F0"/>
        <bgColor rgb="FFD9E1F2"/>
      </patternFill>
    </fill>
    <fill>
      <patternFill patternType="solid">
        <fgColor rgb="FFF0F0F0"/>
        <bgColor rgb="FFEEF4FB"/>
      </patternFill>
    </fill>
    <fill>
      <patternFill patternType="solid">
        <fgColor rgb="FFD9E1F2"/>
        <bgColor rgb="FFD6E4F0"/>
      </patternFill>
    </fill>
    <fill>
      <patternFill patternType="solid">
        <fgColor rgb="FFC6EFCE"/>
        <bgColor rgb="FFD6E4F0"/>
      </patternFill>
    </fill>
    <fill>
      <patternFill patternType="solid">
        <fgColor rgb="FFFCE4D6"/>
        <bgColor rgb="FFFFE4C4"/>
      </patternFill>
    </fill>
    <fill>
      <patternFill patternType="solid">
        <fgColor rgb="FFFFF9E6"/>
        <bgColor rgb="FFFFFFFF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medium">
        <color rgb="FF7F4F00"/>
      </left>
      <right style="medium">
        <color rgb="FF7F4F00"/>
      </right>
      <top style="medium">
        <color rgb="FF7F4F00"/>
      </top>
      <bottom style="medium">
        <color rgb="FF7F4F00"/>
      </bottom>
      <diagonal/>
    </border>
    <border diagonalUp="false" diagonalDown="false">
      <left style="medium">
        <color rgb="FF1F4E79"/>
      </left>
      <right/>
      <top style="medium">
        <color rgb="FF1F4E79"/>
      </top>
      <bottom style="medium">
        <color rgb="FF1F4E79"/>
      </bottom>
      <diagonal/>
    </border>
    <border diagonalUp="false" diagonalDown="false">
      <left style="medium">
        <color rgb="FF1F4E79"/>
      </left>
      <right style="medium">
        <color rgb="FF1F4E79"/>
      </right>
      <top style="medium">
        <color rgb="FF1F4E79"/>
      </top>
      <bottom style="medium">
        <color rgb="FF1F4E79"/>
      </bottom>
      <diagonal/>
    </border>
    <border diagonalUp="false" diagonalDown="false">
      <left/>
      <right/>
      <top/>
      <bottom style="medium">
        <color rgb="FF1F4E79"/>
      </bottom>
      <diagonal/>
    </border>
    <border diagonalUp="false" diagonalDown="false">
      <left style="thin">
        <color rgb="FFFFFFFF"/>
      </left>
      <right style="thin">
        <color rgb="FFFFFFFF"/>
      </right>
      <top style="medium">
        <color rgb="FF1F4E79"/>
      </top>
      <bottom style="thin">
        <color rgb="FFFFFFFF"/>
      </bottom>
      <diagonal/>
    </border>
    <border diagonalUp="false" diagonalDown="false"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 diagonalUp="false" diagonalDown="false">
      <left style="thin">
        <color rgb="FFBFBFBF"/>
      </left>
      <right style="thin">
        <color rgb="FFBFBFBF"/>
      </right>
      <top style="medium">
        <color rgb="FF1F4E79"/>
      </top>
      <bottom style="medium">
        <color rgb="FF1F4E79"/>
      </bottom>
      <diagonal/>
    </border>
    <border diagonalUp="false" diagonalDown="false">
      <left/>
      <right/>
      <top style="medium">
        <color rgb="FF1F4E79"/>
      </top>
      <bottom style="medium">
        <color rgb="FF1F4E79"/>
      </bottom>
      <diagonal/>
    </border>
    <border diagonalUp="false" diagonalDown="false">
      <left style="medium">
        <color rgb="FFBFBFBF"/>
      </left>
      <right style="medium">
        <color rgb="FFBFBFBF"/>
      </right>
      <top style="thin">
        <color rgb="FFBFBFBF"/>
      </top>
      <bottom style="thin">
        <color rgb="FFBFBFB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6" fillId="4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7" fillId="4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6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5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10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10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0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0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0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5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1" fontId="13" fillId="6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2" fontId="13" fillId="6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6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6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3" fontId="0" fillId="6" borderId="6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0" fillId="6" borderId="6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4" fillId="6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14" fillId="6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4" fillId="6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6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71" fontId="16" fillId="7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2" fontId="16" fillId="7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7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8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3" fontId="0" fillId="8" borderId="6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0" fillId="8" borderId="6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7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17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7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18" fillId="9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2" fontId="18" fillId="9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9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9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3" fontId="0" fillId="9" borderId="6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0" fillId="9" borderId="6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9" fillId="9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19" fillId="9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9" fillId="9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10" borderId="7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10" borderId="7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9" fontId="20" fillId="1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20" fillId="1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20" fillId="1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2" borderId="8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9" fontId="22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70" fontId="22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22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3" fillId="11" borderId="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3" fillId="12" borderId="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3" fillId="6" borderId="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3" fillId="8" borderId="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3" fillId="9" borderId="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3" fillId="10" borderId="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4" fillId="13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ont>
        <color rgb="FF27500A"/>
      </font>
      <fill>
        <patternFill>
          <bgColor rgb="FFC6EFCE"/>
        </patternFill>
      </fill>
    </dxf>
    <dxf>
      <font>
        <color rgb="FF9C0006"/>
      </font>
      <fill>
        <patternFill>
          <bgColor rgb="FFFCE4D6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BFBFBF"/>
      <rgbColor rgb="FF767171"/>
      <rgbColor rgb="FF9999FF"/>
      <rgbColor rgb="FF5C3D00"/>
      <rgbColor rgb="FFFFF9E6"/>
      <rgbColor rgb="FFEEF4FB"/>
      <rgbColor rgb="FF660066"/>
      <rgbColor rgb="FFFF8080"/>
      <rgbColor rgb="FF0066CC"/>
      <rgbColor rgb="FFD9E1F2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AF3DE"/>
      <rgbColor rgb="FFC6EFCE"/>
      <rgbColor rgb="FFFFF2CC"/>
      <rgbColor rgb="FFD6E4F0"/>
      <rgbColor rgb="FFFCE4D6"/>
      <rgbColor rgb="FFF0F0F0"/>
      <rgbColor rgb="FFFFE4C4"/>
      <rgbColor rgb="FF3366FF"/>
      <rgbColor rgb="FF33CCCC"/>
      <rgbColor rgb="FF99CC00"/>
      <rgbColor rgb="FFFFCC00"/>
      <rgbColor rgb="FFFF9900"/>
      <rgbColor rgb="FFFF6600"/>
      <rgbColor rgb="FF6B7280"/>
      <rgbColor rgb="FF9CA3AF"/>
      <rgbColor rgb="FF003366"/>
      <rgbColor rgb="FF339966"/>
      <rgbColor rgb="FF003300"/>
      <rgbColor rgb="FF27500A"/>
      <rgbColor rgb="FF7F4F00"/>
      <rgbColor rgb="FF993366"/>
      <rgbColor rgb="FF1F4E79"/>
      <rgbColor rgb="FF37415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M4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8" topLeftCell="A9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3" min="3" style="1" width="5"/>
    <col collapsed="false" customWidth="true" hidden="false" outlineLevel="0" max="4" min="4" style="1" width="14"/>
    <col collapsed="false" customWidth="true" hidden="false" outlineLevel="0" max="7" min="5" style="1" width="9"/>
    <col collapsed="false" customWidth="true" hidden="false" outlineLevel="0" max="8" min="8" style="1" width="12"/>
    <col collapsed="false" customWidth="true" hidden="false" outlineLevel="0" max="9" min="9" style="1" width="11"/>
    <col collapsed="false" customWidth="true" hidden="false" outlineLevel="0" max="10" min="10" style="1" width="12"/>
    <col collapsed="false" customWidth="true" hidden="false" outlineLevel="0" max="12" min="11" style="1" width="13"/>
    <col collapsed="false" customWidth="true" hidden="false" outlineLevel="0" max="13" min="13" style="1" width="22"/>
  </cols>
  <sheetData>
    <row r="1" customFormat="false" ht="31.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Format="false" ht="18" hidden="false" customHeight="true" outlineLevel="0" collapsed="false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 t="s">
        <v>3</v>
      </c>
    </row>
    <row r="4" customFormat="false" ht="30" hidden="false" customHeight="true" outlineLevel="0" collapsed="false">
      <c r="A4" s="6" t="s">
        <v>4</v>
      </c>
      <c r="B4" s="7" t="s">
        <v>5</v>
      </c>
      <c r="D4" s="6" t="s">
        <v>6</v>
      </c>
      <c r="E4" s="8" t="n">
        <v>8</v>
      </c>
      <c r="F4" s="6" t="s">
        <v>7</v>
      </c>
      <c r="G4" s="6" t="s">
        <v>8</v>
      </c>
      <c r="H4" s="9" t="n">
        <v>22</v>
      </c>
      <c r="I4" s="6" t="s">
        <v>9</v>
      </c>
      <c r="J4" s="6" t="s">
        <v>10</v>
      </c>
      <c r="K4" s="10" t="n">
        <v>0.25</v>
      </c>
      <c r="L4" s="6" t="s">
        <v>11</v>
      </c>
      <c r="M4" s="11" t="n">
        <v>30</v>
      </c>
    </row>
    <row r="5" customFormat="false" ht="30" hidden="false" customHeight="true" outlineLevel="0" collapsed="false">
      <c r="A5" s="12" t="s">
        <v>12</v>
      </c>
      <c r="B5" s="12"/>
      <c r="C5" s="12" t="s">
        <v>13</v>
      </c>
      <c r="D5" s="12"/>
      <c r="E5" s="12" t="s">
        <v>14</v>
      </c>
      <c r="F5" s="12"/>
      <c r="G5" s="12" t="s">
        <v>15</v>
      </c>
      <c r="H5" s="12"/>
      <c r="I5" s="12" t="s">
        <v>16</v>
      </c>
      <c r="J5" s="12"/>
      <c r="K5" s="12" t="s">
        <v>17</v>
      </c>
      <c r="L5" s="12"/>
      <c r="M5" s="13" t="s">
        <v>18</v>
      </c>
    </row>
    <row r="6" customFormat="false" ht="30" hidden="false" customHeight="true" outlineLevel="0" collapsed="false">
      <c r="A6" s="14" t="n">
        <f aca="false">IFERROR(IF(IFERROR(H45*1,0)=0,"–",H45),"–")</f>
        <v>32.75</v>
      </c>
      <c r="B6" s="14"/>
      <c r="C6" s="14" t="n">
        <f aca="false">IFERROR(IF(IFERROR(I45*1,0)=0,"–",I45),"–")</f>
        <v>32</v>
      </c>
      <c r="D6" s="14"/>
      <c r="E6" s="15" t="n">
        <f aca="false">IFERROR(IF(IFERROR(J45*1,0)=0,"–",J45),"–")</f>
        <v>0.75</v>
      </c>
      <c r="F6" s="15"/>
      <c r="G6" s="16" t="n">
        <f aca="false">K45</f>
        <v>48.125</v>
      </c>
      <c r="H6" s="16"/>
      <c r="I6" s="17" t="n">
        <f aca="false">COUNTIF(D9:D39,"Urlaub")</f>
        <v>0</v>
      </c>
      <c r="J6" s="17"/>
      <c r="K6" s="17" t="n">
        <f aca="false">IF($M$4-COUNTIF(D9:D39,"Urlaub")&lt;0,0,$M$4-COUNTIF(D9:D39,"Urlaub"))</f>
        <v>30</v>
      </c>
      <c r="L6" s="17"/>
      <c r="M6" s="18" t="n">
        <f aca="false">COUNTIF(D9:D39,"Krank")</f>
        <v>0</v>
      </c>
    </row>
    <row r="7" customFormat="false" ht="13.5" hidden="false" customHeight="true" outlineLevel="0" collapsed="false">
      <c r="A7" s="19" t="s">
        <v>19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</row>
    <row r="8" customFormat="false" ht="33.75" hidden="false" customHeight="true" outlineLevel="0" collapsed="false">
      <c r="A8" s="20" t="s">
        <v>20</v>
      </c>
      <c r="B8" s="20" t="s">
        <v>21</v>
      </c>
      <c r="C8" s="20" t="s">
        <v>22</v>
      </c>
      <c r="D8" s="20" t="s">
        <v>23</v>
      </c>
      <c r="E8" s="20" t="s">
        <v>24</v>
      </c>
      <c r="F8" s="20" t="s">
        <v>25</v>
      </c>
      <c r="G8" s="20" t="s">
        <v>26</v>
      </c>
      <c r="H8" s="20" t="s">
        <v>27</v>
      </c>
      <c r="I8" s="20" t="s">
        <v>13</v>
      </c>
      <c r="J8" s="20" t="s">
        <v>14</v>
      </c>
      <c r="K8" s="20" t="s">
        <v>28</v>
      </c>
      <c r="L8" s="20" t="s">
        <v>29</v>
      </c>
      <c r="M8" s="20" t="s">
        <v>30</v>
      </c>
    </row>
    <row r="9" customFormat="false" ht="18" hidden="false" customHeight="true" outlineLevel="0" collapsed="false">
      <c r="A9" s="21" t="n">
        <v>1</v>
      </c>
      <c r="B9" s="22" t="n">
        <v>46023</v>
      </c>
      <c r="C9" s="23" t="s">
        <v>31</v>
      </c>
      <c r="D9" s="24" t="s">
        <v>32</v>
      </c>
      <c r="E9" s="25"/>
      <c r="F9" s="25"/>
      <c r="G9" s="26"/>
      <c r="H9" s="27" t="n">
        <f aca="false">IF(WEEKDAY(B9,2)&gt;=6,0,IF(D9="Feiertag",$E$4,IF(OR(D9="Urlaub",D9="Krank"),$E$4,IF(AND(E9="",F9="",D9=""),"",MAX(0,(F9-E9)*24-G9/60)))))</f>
        <v>8</v>
      </c>
      <c r="I9" s="27" t="n">
        <f aca="false">IF(WEEKDAY(B9,2)&gt;=6,0,IF(AND(H9="",D9=""),"",IF(D9="Feiertag",$E$4,$E$4)))</f>
        <v>8</v>
      </c>
      <c r="J9" s="28" t="n">
        <f aca="false">IF(OR(H9="",I9=""),"",H9-I9)</f>
        <v>0</v>
      </c>
      <c r="K9" s="29" t="n">
        <f aca="false">IF(J9="",0,IF(J9&gt;0,J9*$H$4*(1+$K$4),0))</f>
        <v>0</v>
      </c>
      <c r="L9" s="28" t="n">
        <f aca="false">IF(J9="","",J9)</f>
        <v>0</v>
      </c>
      <c r="M9" s="30" t="s">
        <v>33</v>
      </c>
    </row>
    <row r="10" customFormat="false" ht="18" hidden="false" customHeight="true" outlineLevel="0" collapsed="false">
      <c r="A10" s="31" t="n">
        <v>2</v>
      </c>
      <c r="B10" s="32" t="n">
        <v>46024</v>
      </c>
      <c r="C10" s="33" t="s">
        <v>34</v>
      </c>
      <c r="D10" s="34"/>
      <c r="E10" s="35" t="n">
        <v>0.3125</v>
      </c>
      <c r="F10" s="35" t="n">
        <v>0.6875</v>
      </c>
      <c r="G10" s="36" t="n">
        <v>60</v>
      </c>
      <c r="H10" s="37" t="n">
        <f aca="false">IF(WEEKDAY(B10,2)&gt;=6,0,IF(D10="Feiertag",$E$4,IF(OR(D10="Urlaub",D10="Krank"),$E$4,IF(AND(E10="",F10="",D10=""),"",MAX(0,(F10-E10)*24-G10/60)))))</f>
        <v>8</v>
      </c>
      <c r="I10" s="37" t="n">
        <f aca="false">IF(WEEKDAY(B10,2)&gt;=6,0,IF(AND(H10="",D10=""),"",IF(D10="Feiertag",$E$4,$E$4)))</f>
        <v>8</v>
      </c>
      <c r="J10" s="38" t="n">
        <f aca="false">IF(OR(H10="",I10=""),"",H10-I10)</f>
        <v>0</v>
      </c>
      <c r="K10" s="39" t="n">
        <f aca="false">IF(J10="",0,IF(J10&gt;0,J10*$H$4*(1+$K$4),0))</f>
        <v>0</v>
      </c>
      <c r="L10" s="38" t="n">
        <f aca="false">IF(J10="",IF(L9="","",L9),IF(L9="",J10,L9+J10))</f>
        <v>0</v>
      </c>
      <c r="M10" s="30"/>
    </row>
    <row r="11" customFormat="false" ht="18" hidden="false" customHeight="true" outlineLevel="0" collapsed="false">
      <c r="A11" s="40" t="n">
        <v>3</v>
      </c>
      <c r="B11" s="41" t="n">
        <v>46025</v>
      </c>
      <c r="C11" s="42" t="s">
        <v>35</v>
      </c>
      <c r="D11" s="43"/>
      <c r="E11" s="44"/>
      <c r="F11" s="44"/>
      <c r="G11" s="45"/>
      <c r="H11" s="46" t="n">
        <v>0</v>
      </c>
      <c r="I11" s="46" t="n">
        <v>0</v>
      </c>
      <c r="J11" s="47" t="n">
        <v>0</v>
      </c>
      <c r="K11" s="48" t="n">
        <v>0</v>
      </c>
      <c r="L11" s="47" t="n">
        <f aca="false">L10</f>
        <v>0</v>
      </c>
      <c r="M11" s="30"/>
    </row>
    <row r="12" customFormat="false" ht="18" hidden="false" customHeight="true" outlineLevel="0" collapsed="false">
      <c r="A12" s="40" t="n">
        <v>4</v>
      </c>
      <c r="B12" s="41" t="n">
        <v>46026</v>
      </c>
      <c r="C12" s="42" t="s">
        <v>36</v>
      </c>
      <c r="D12" s="43"/>
      <c r="E12" s="44"/>
      <c r="F12" s="44"/>
      <c r="G12" s="45"/>
      <c r="H12" s="46" t="n">
        <v>0</v>
      </c>
      <c r="I12" s="46" t="n">
        <v>0</v>
      </c>
      <c r="J12" s="47" t="n">
        <v>0</v>
      </c>
      <c r="K12" s="48" t="n">
        <v>0</v>
      </c>
      <c r="L12" s="47" t="n">
        <f aca="false">L11</f>
        <v>0</v>
      </c>
      <c r="M12" s="30"/>
    </row>
    <row r="13" customFormat="false" ht="18" hidden="false" customHeight="true" outlineLevel="0" collapsed="false">
      <c r="A13" s="31" t="n">
        <v>5</v>
      </c>
      <c r="B13" s="32" t="n">
        <v>46027</v>
      </c>
      <c r="C13" s="33" t="s">
        <v>37</v>
      </c>
      <c r="D13" s="34"/>
      <c r="E13" s="35" t="n">
        <v>0.291666666666667</v>
      </c>
      <c r="F13" s="35" t="n">
        <v>0.729166666666667</v>
      </c>
      <c r="G13" s="36" t="n">
        <v>45</v>
      </c>
      <c r="H13" s="37" t="n">
        <f aca="false">IF(WEEKDAY(B13,2)&gt;=6,0,IF(D13="Feiertag",$E$4,IF(OR(D13="Urlaub",D13="Krank"),$E$4,IF(AND(E13="",F13="",D13=""),"",MAX(0,(F13-E13)*24-G13/60)))))</f>
        <v>9.75</v>
      </c>
      <c r="I13" s="37" t="n">
        <f aca="false">IF(WEEKDAY(B13,2)&gt;=6,0,IF(AND(H13="",D13=""),"",IF(D13="Feiertag",$E$4,$E$4)))</f>
        <v>8</v>
      </c>
      <c r="J13" s="38" t="n">
        <f aca="false">IF(OR(H13="",I13=""),"",H13-I13)</f>
        <v>1.75</v>
      </c>
      <c r="K13" s="39" t="n">
        <f aca="false">IF(J13="",0,IF(J13&gt;0,J13*$H$4*(1+$K$4),0))</f>
        <v>48.125</v>
      </c>
      <c r="L13" s="38" t="n">
        <f aca="false">IF(J13="",IF(L12="","",L12),IF(L12="",J13,L12+J13))</f>
        <v>1.75</v>
      </c>
      <c r="M13" s="30" t="s">
        <v>38</v>
      </c>
    </row>
    <row r="14" customFormat="false" ht="18" hidden="false" customHeight="true" outlineLevel="0" collapsed="false">
      <c r="A14" s="31" t="n">
        <v>6</v>
      </c>
      <c r="B14" s="32" t="n">
        <v>46028</v>
      </c>
      <c r="C14" s="33" t="s">
        <v>39</v>
      </c>
      <c r="D14" s="34"/>
      <c r="E14" s="35" t="n">
        <v>0.333333333333333</v>
      </c>
      <c r="F14" s="35" t="n">
        <v>0.645833333333333</v>
      </c>
      <c r="G14" s="36" t="n">
        <v>30</v>
      </c>
      <c r="H14" s="37" t="n">
        <f aca="false">IF(WEEKDAY(B14,2)&gt;=6,0,IF(D14="Feiertag",$E$4,IF(OR(D14="Urlaub",D14="Krank"),$E$4,IF(AND(E14="",F14="",D14=""),"",MAX(0,(F14-E14)*24-G14/60)))))</f>
        <v>7</v>
      </c>
      <c r="I14" s="37" t="n">
        <f aca="false">IF(WEEKDAY(B14,2)&gt;=6,0,IF(AND(H14="",D14=""),"",IF(D14="Feiertag",$E$4,$E$4)))</f>
        <v>8</v>
      </c>
      <c r="J14" s="38" t="n">
        <f aca="false">IF(OR(H14="",I14=""),"",H14-I14)</f>
        <v>-1</v>
      </c>
      <c r="K14" s="39" t="n">
        <f aca="false">IF(J14="",0,IF(J14&gt;0,J14*$H$4*(1+$K$4),0))</f>
        <v>0</v>
      </c>
      <c r="L14" s="38" t="n">
        <f aca="false">IF(J14="",IF(L13="","",L13),IF(L13="",J14,L13+J14))</f>
        <v>0.75</v>
      </c>
      <c r="M14" s="30"/>
    </row>
    <row r="15" customFormat="false" ht="18" hidden="false" customHeight="true" outlineLevel="0" collapsed="false">
      <c r="A15" s="31" t="n">
        <v>7</v>
      </c>
      <c r="B15" s="32" t="n">
        <v>46029</v>
      </c>
      <c r="C15" s="33" t="s">
        <v>40</v>
      </c>
      <c r="D15" s="34"/>
      <c r="E15" s="35"/>
      <c r="F15" s="35"/>
      <c r="G15" s="36"/>
      <c r="H15" s="37" t="str">
        <f aca="false">IF(WEEKDAY(B15,2)&gt;=6,0,IF(D15="Feiertag",$E$4,IF(OR(D15="Urlaub",D15="Krank"),$E$4,IF(AND(E15="",F15="",D15=""),"",MAX(0,(F15-E15)*24-G15/60)))))</f>
        <v/>
      </c>
      <c r="I15" s="37" t="str">
        <f aca="false">IF(WEEKDAY(B15,2)&gt;=6,0,IF(AND(H15="",D15=""),"",IF(D15="Feiertag",$E$4,$E$4)))</f>
        <v/>
      </c>
      <c r="J15" s="38" t="str">
        <f aca="false">IF(OR(H15="",I15=""),"",H15-I15)</f>
        <v/>
      </c>
      <c r="K15" s="39" t="n">
        <f aca="false">IF(J15="",0,IF(J15&gt;0,J15*$H$4*(1+$K$4),0))</f>
        <v>0</v>
      </c>
      <c r="L15" s="38" t="n">
        <f aca="false">IF(J15="",IF(L14="","",L14),IF(L14="",J15,L14+J15))</f>
        <v>0.75</v>
      </c>
      <c r="M15" s="30"/>
    </row>
    <row r="16" customFormat="false" ht="18" hidden="false" customHeight="true" outlineLevel="0" collapsed="false">
      <c r="A16" s="31" t="n">
        <v>8</v>
      </c>
      <c r="B16" s="32" t="n">
        <v>46030</v>
      </c>
      <c r="C16" s="33" t="s">
        <v>31</v>
      </c>
      <c r="D16" s="34"/>
      <c r="E16" s="35"/>
      <c r="F16" s="35"/>
      <c r="G16" s="36"/>
      <c r="H16" s="37" t="str">
        <f aca="false">IF(WEEKDAY(B16,2)&gt;=6,0,IF(D16="Feiertag",$E$4,IF(OR(D16="Urlaub",D16="Krank"),$E$4,IF(AND(E16="",F16="",D16=""),"",MAX(0,(F16-E16)*24-G16/60)))))</f>
        <v/>
      </c>
      <c r="I16" s="37" t="str">
        <f aca="false">IF(WEEKDAY(B16,2)&gt;=6,0,IF(AND(H16="",D16=""),"",IF(D16="Feiertag",$E$4,$E$4)))</f>
        <v/>
      </c>
      <c r="J16" s="38" t="str">
        <f aca="false">IF(OR(H16="",I16=""),"",H16-I16)</f>
        <v/>
      </c>
      <c r="K16" s="39" t="n">
        <f aca="false">IF(J16="",0,IF(J16&gt;0,J16*$H$4*(1+$K$4),0))</f>
        <v>0</v>
      </c>
      <c r="L16" s="38" t="n">
        <f aca="false">IF(J16="",IF(L15="","",L15),IF(L15="",J16,L15+J16))</f>
        <v>0.75</v>
      </c>
      <c r="M16" s="30"/>
    </row>
    <row r="17" customFormat="false" ht="18" hidden="false" customHeight="true" outlineLevel="0" collapsed="false">
      <c r="A17" s="31" t="n">
        <v>9</v>
      </c>
      <c r="B17" s="32" t="n">
        <v>46031</v>
      </c>
      <c r="C17" s="33" t="s">
        <v>34</v>
      </c>
      <c r="D17" s="34"/>
      <c r="E17" s="35"/>
      <c r="F17" s="35"/>
      <c r="G17" s="36"/>
      <c r="H17" s="37" t="str">
        <f aca="false">IF(WEEKDAY(B17,2)&gt;=6,0,IF(D17="Feiertag",$E$4,IF(OR(D17="Urlaub",D17="Krank"),$E$4,IF(AND(E17="",F17="",D17=""),"",MAX(0,(F17-E17)*24-G17/60)))))</f>
        <v/>
      </c>
      <c r="I17" s="37" t="str">
        <f aca="false">IF(WEEKDAY(B17,2)&gt;=6,0,IF(AND(H17="",D17=""),"",IF(D17="Feiertag",$E$4,$E$4)))</f>
        <v/>
      </c>
      <c r="J17" s="38" t="str">
        <f aca="false">IF(OR(H17="",I17=""),"",H17-I17)</f>
        <v/>
      </c>
      <c r="K17" s="39" t="n">
        <f aca="false">IF(J17="",0,IF(J17&gt;0,J17*$H$4*(1+$K$4),0))</f>
        <v>0</v>
      </c>
      <c r="L17" s="38" t="n">
        <f aca="false">IF(J17="",IF(L16="","",L16),IF(L16="",J17,L16+J17))</f>
        <v>0.75</v>
      </c>
      <c r="M17" s="30"/>
    </row>
    <row r="18" customFormat="false" ht="18" hidden="false" customHeight="true" outlineLevel="0" collapsed="false">
      <c r="A18" s="40" t="n">
        <v>10</v>
      </c>
      <c r="B18" s="41" t="n">
        <v>46032</v>
      </c>
      <c r="C18" s="42" t="s">
        <v>35</v>
      </c>
      <c r="D18" s="43"/>
      <c r="E18" s="44"/>
      <c r="F18" s="44"/>
      <c r="G18" s="45"/>
      <c r="H18" s="46" t="n">
        <v>0</v>
      </c>
      <c r="I18" s="46" t="n">
        <v>0</v>
      </c>
      <c r="J18" s="47" t="n">
        <v>0</v>
      </c>
      <c r="K18" s="48" t="n">
        <v>0</v>
      </c>
      <c r="L18" s="47" t="n">
        <f aca="false">L17</f>
        <v>0.75</v>
      </c>
      <c r="M18" s="30"/>
    </row>
    <row r="19" customFormat="false" ht="18" hidden="false" customHeight="true" outlineLevel="0" collapsed="false">
      <c r="A19" s="40" t="n">
        <v>11</v>
      </c>
      <c r="B19" s="41" t="n">
        <v>46033</v>
      </c>
      <c r="C19" s="42" t="s">
        <v>36</v>
      </c>
      <c r="D19" s="43"/>
      <c r="E19" s="44"/>
      <c r="F19" s="44"/>
      <c r="G19" s="45"/>
      <c r="H19" s="46" t="n">
        <v>0</v>
      </c>
      <c r="I19" s="46" t="n">
        <v>0</v>
      </c>
      <c r="J19" s="47" t="n">
        <v>0</v>
      </c>
      <c r="K19" s="48" t="n">
        <v>0</v>
      </c>
      <c r="L19" s="47" t="n">
        <f aca="false">L18</f>
        <v>0.75</v>
      </c>
      <c r="M19" s="30"/>
    </row>
    <row r="20" customFormat="false" ht="18" hidden="false" customHeight="true" outlineLevel="0" collapsed="false">
      <c r="A20" s="31" t="n">
        <v>12</v>
      </c>
      <c r="B20" s="32" t="n">
        <v>46034</v>
      </c>
      <c r="C20" s="33" t="s">
        <v>37</v>
      </c>
      <c r="D20" s="34"/>
      <c r="E20" s="35"/>
      <c r="F20" s="35"/>
      <c r="G20" s="36"/>
      <c r="H20" s="37" t="str">
        <f aca="false">IF(WEEKDAY(B20,2)&gt;=6,0,IF(D20="Feiertag",$E$4,IF(OR(D20="Urlaub",D20="Krank"),$E$4,IF(AND(E20="",F20="",D20=""),"",MAX(0,(F20-E20)*24-G20/60)))))</f>
        <v/>
      </c>
      <c r="I20" s="37" t="str">
        <f aca="false">IF(WEEKDAY(B20,2)&gt;=6,0,IF(AND(H20="",D20=""),"",IF(D20="Feiertag",$E$4,$E$4)))</f>
        <v/>
      </c>
      <c r="J20" s="38" t="str">
        <f aca="false">IF(OR(H20="",I20=""),"",H20-I20)</f>
        <v/>
      </c>
      <c r="K20" s="39" t="n">
        <f aca="false">IF(J20="",0,IF(J20&gt;0,J20*$H$4*(1+$K$4),0))</f>
        <v>0</v>
      </c>
      <c r="L20" s="38" t="n">
        <f aca="false">IF(J20="",IF(L19="","",L19),IF(L19="",J20,L19+J20))</f>
        <v>0.75</v>
      </c>
      <c r="M20" s="30"/>
    </row>
    <row r="21" customFormat="false" ht="18" hidden="false" customHeight="true" outlineLevel="0" collapsed="false">
      <c r="A21" s="31" t="n">
        <v>13</v>
      </c>
      <c r="B21" s="32" t="n">
        <v>46035</v>
      </c>
      <c r="C21" s="33" t="s">
        <v>39</v>
      </c>
      <c r="D21" s="34"/>
      <c r="E21" s="35"/>
      <c r="F21" s="35"/>
      <c r="G21" s="36"/>
      <c r="H21" s="37" t="str">
        <f aca="false">IF(WEEKDAY(B21,2)&gt;=6,0,IF(D21="Feiertag",$E$4,IF(OR(D21="Urlaub",D21="Krank"),$E$4,IF(AND(E21="",F21="",D21=""),"",MAX(0,(F21-E21)*24-G21/60)))))</f>
        <v/>
      </c>
      <c r="I21" s="37" t="str">
        <f aca="false">IF(WEEKDAY(B21,2)&gt;=6,0,IF(AND(H21="",D21=""),"",IF(D21="Feiertag",$E$4,$E$4)))</f>
        <v/>
      </c>
      <c r="J21" s="38" t="str">
        <f aca="false">IF(OR(H21="",I21=""),"",H21-I21)</f>
        <v/>
      </c>
      <c r="K21" s="39" t="n">
        <f aca="false">IF(J21="",0,IF(J21&gt;0,J21*$H$4*(1+$K$4),0))</f>
        <v>0</v>
      </c>
      <c r="L21" s="38" t="n">
        <f aca="false">IF(J21="",IF(L20="","",L20),IF(L20="",J21,L20+J21))</f>
        <v>0.75</v>
      </c>
      <c r="M21" s="30"/>
    </row>
    <row r="22" customFormat="false" ht="18" hidden="false" customHeight="true" outlineLevel="0" collapsed="false">
      <c r="A22" s="31" t="n">
        <v>14</v>
      </c>
      <c r="B22" s="32" t="n">
        <v>46036</v>
      </c>
      <c r="C22" s="33" t="s">
        <v>40</v>
      </c>
      <c r="D22" s="34"/>
      <c r="E22" s="35"/>
      <c r="F22" s="35"/>
      <c r="G22" s="36"/>
      <c r="H22" s="37" t="str">
        <f aca="false">IF(WEEKDAY(B22,2)&gt;=6,0,IF(D22="Feiertag",$E$4,IF(OR(D22="Urlaub",D22="Krank"),$E$4,IF(AND(E22="",F22="",D22=""),"",MAX(0,(F22-E22)*24-G22/60)))))</f>
        <v/>
      </c>
      <c r="I22" s="37" t="str">
        <f aca="false">IF(WEEKDAY(B22,2)&gt;=6,0,IF(AND(H22="",D22=""),"",IF(D22="Feiertag",$E$4,$E$4)))</f>
        <v/>
      </c>
      <c r="J22" s="38" t="str">
        <f aca="false">IF(OR(H22="",I22=""),"",H22-I22)</f>
        <v/>
      </c>
      <c r="K22" s="39" t="n">
        <f aca="false">IF(J22="",0,IF(J22&gt;0,J22*$H$4*(1+$K$4),0))</f>
        <v>0</v>
      </c>
      <c r="L22" s="38" t="n">
        <f aca="false">IF(J22="",IF(L21="","",L21),IF(L21="",J22,L21+J22))</f>
        <v>0.75</v>
      </c>
      <c r="M22" s="30"/>
    </row>
    <row r="23" customFormat="false" ht="18" hidden="false" customHeight="true" outlineLevel="0" collapsed="false">
      <c r="A23" s="31" t="n">
        <v>15</v>
      </c>
      <c r="B23" s="32" t="n">
        <v>46037</v>
      </c>
      <c r="C23" s="33" t="s">
        <v>31</v>
      </c>
      <c r="D23" s="34"/>
      <c r="E23" s="35"/>
      <c r="F23" s="35"/>
      <c r="G23" s="36"/>
      <c r="H23" s="37" t="str">
        <f aca="false">IF(WEEKDAY(B23,2)&gt;=6,0,IF(D23="Feiertag",$E$4,IF(OR(D23="Urlaub",D23="Krank"),$E$4,IF(AND(E23="",F23="",D23=""),"",MAX(0,(F23-E23)*24-G23/60)))))</f>
        <v/>
      </c>
      <c r="I23" s="37" t="str">
        <f aca="false">IF(WEEKDAY(B23,2)&gt;=6,0,IF(AND(H23="",D23=""),"",IF(D23="Feiertag",$E$4,$E$4)))</f>
        <v/>
      </c>
      <c r="J23" s="38" t="str">
        <f aca="false">IF(OR(H23="",I23=""),"",H23-I23)</f>
        <v/>
      </c>
      <c r="K23" s="39" t="n">
        <f aca="false">IF(J23="",0,IF(J23&gt;0,J23*$H$4*(1+$K$4),0))</f>
        <v>0</v>
      </c>
      <c r="L23" s="38" t="n">
        <f aca="false">IF(J23="",IF(L22="","",L22),IF(L22="",J23,L22+J23))</f>
        <v>0.75</v>
      </c>
      <c r="M23" s="30"/>
    </row>
    <row r="24" customFormat="false" ht="18" hidden="false" customHeight="true" outlineLevel="0" collapsed="false">
      <c r="A24" s="31" t="n">
        <v>16</v>
      </c>
      <c r="B24" s="32" t="n">
        <v>46038</v>
      </c>
      <c r="C24" s="33" t="s">
        <v>34</v>
      </c>
      <c r="D24" s="34"/>
      <c r="E24" s="35"/>
      <c r="F24" s="35"/>
      <c r="G24" s="36"/>
      <c r="H24" s="37" t="str">
        <f aca="false">IF(WEEKDAY(B24,2)&gt;=6,0,IF(D24="Feiertag",$E$4,IF(OR(D24="Urlaub",D24="Krank"),$E$4,IF(AND(E24="",F24="",D24=""),"",MAX(0,(F24-E24)*24-G24/60)))))</f>
        <v/>
      </c>
      <c r="I24" s="37" t="str">
        <f aca="false">IF(WEEKDAY(B24,2)&gt;=6,0,IF(AND(H24="",D24=""),"",IF(D24="Feiertag",$E$4,$E$4)))</f>
        <v/>
      </c>
      <c r="J24" s="38" t="str">
        <f aca="false">IF(OR(H24="",I24=""),"",H24-I24)</f>
        <v/>
      </c>
      <c r="K24" s="39" t="n">
        <f aca="false">IF(J24="",0,IF(J24&gt;0,J24*$H$4*(1+$K$4),0))</f>
        <v>0</v>
      </c>
      <c r="L24" s="38" t="n">
        <f aca="false">IF(J24="",IF(L23="","",L23),IF(L23="",J24,L23+J24))</f>
        <v>0.75</v>
      </c>
      <c r="M24" s="30"/>
    </row>
    <row r="25" customFormat="false" ht="18" hidden="false" customHeight="true" outlineLevel="0" collapsed="false">
      <c r="A25" s="40" t="n">
        <v>17</v>
      </c>
      <c r="B25" s="41" t="n">
        <v>46039</v>
      </c>
      <c r="C25" s="42" t="s">
        <v>35</v>
      </c>
      <c r="D25" s="43"/>
      <c r="E25" s="44"/>
      <c r="F25" s="44"/>
      <c r="G25" s="45"/>
      <c r="H25" s="46" t="n">
        <v>0</v>
      </c>
      <c r="I25" s="46" t="n">
        <v>0</v>
      </c>
      <c r="J25" s="47" t="n">
        <v>0</v>
      </c>
      <c r="K25" s="48" t="n">
        <v>0</v>
      </c>
      <c r="L25" s="47" t="n">
        <f aca="false">L24</f>
        <v>0.75</v>
      </c>
      <c r="M25" s="30"/>
    </row>
    <row r="26" customFormat="false" ht="18" hidden="false" customHeight="true" outlineLevel="0" collapsed="false">
      <c r="A26" s="40" t="n">
        <v>18</v>
      </c>
      <c r="B26" s="41" t="n">
        <v>46040</v>
      </c>
      <c r="C26" s="42" t="s">
        <v>36</v>
      </c>
      <c r="D26" s="43"/>
      <c r="E26" s="44"/>
      <c r="F26" s="44"/>
      <c r="G26" s="45"/>
      <c r="H26" s="46" t="n">
        <v>0</v>
      </c>
      <c r="I26" s="46" t="n">
        <v>0</v>
      </c>
      <c r="J26" s="47" t="n">
        <v>0</v>
      </c>
      <c r="K26" s="48" t="n">
        <v>0</v>
      </c>
      <c r="L26" s="47" t="n">
        <f aca="false">L25</f>
        <v>0.75</v>
      </c>
      <c r="M26" s="30"/>
    </row>
    <row r="27" customFormat="false" ht="18" hidden="false" customHeight="true" outlineLevel="0" collapsed="false">
      <c r="A27" s="31" t="n">
        <v>19</v>
      </c>
      <c r="B27" s="32" t="n">
        <v>46041</v>
      </c>
      <c r="C27" s="33" t="s">
        <v>37</v>
      </c>
      <c r="D27" s="34"/>
      <c r="E27" s="35"/>
      <c r="F27" s="35"/>
      <c r="G27" s="36"/>
      <c r="H27" s="37" t="str">
        <f aca="false">IF(WEEKDAY(B27,2)&gt;=6,0,IF(D27="Feiertag",$E$4,IF(OR(D27="Urlaub",D27="Krank"),$E$4,IF(AND(E27="",F27="",D27=""),"",MAX(0,(F27-E27)*24-G27/60)))))</f>
        <v/>
      </c>
      <c r="I27" s="37" t="str">
        <f aca="false">IF(WEEKDAY(B27,2)&gt;=6,0,IF(AND(H27="",D27=""),"",IF(D27="Feiertag",$E$4,$E$4)))</f>
        <v/>
      </c>
      <c r="J27" s="38" t="str">
        <f aca="false">IF(OR(H27="",I27=""),"",H27-I27)</f>
        <v/>
      </c>
      <c r="K27" s="39" t="n">
        <f aca="false">IF(J27="",0,IF(J27&gt;0,J27*$H$4*(1+$K$4),0))</f>
        <v>0</v>
      </c>
      <c r="L27" s="38" t="n">
        <f aca="false">IF(J27="",IF(L26="","",L26),IF(L26="",J27,L26+J27))</f>
        <v>0.75</v>
      </c>
      <c r="M27" s="30"/>
    </row>
    <row r="28" customFormat="false" ht="18" hidden="false" customHeight="true" outlineLevel="0" collapsed="false">
      <c r="A28" s="31" t="n">
        <v>20</v>
      </c>
      <c r="B28" s="32" t="n">
        <v>46042</v>
      </c>
      <c r="C28" s="33" t="s">
        <v>39</v>
      </c>
      <c r="D28" s="34"/>
      <c r="E28" s="35"/>
      <c r="F28" s="35"/>
      <c r="G28" s="36"/>
      <c r="H28" s="37" t="str">
        <f aca="false">IF(WEEKDAY(B28,2)&gt;=6,0,IF(D28="Feiertag",$E$4,IF(OR(D28="Urlaub",D28="Krank"),$E$4,IF(AND(E28="",F28="",D28=""),"",MAX(0,(F28-E28)*24-G28/60)))))</f>
        <v/>
      </c>
      <c r="I28" s="37" t="str">
        <f aca="false">IF(WEEKDAY(B28,2)&gt;=6,0,IF(AND(H28="",D28=""),"",IF(D28="Feiertag",$E$4,$E$4)))</f>
        <v/>
      </c>
      <c r="J28" s="38" t="str">
        <f aca="false">IF(OR(H28="",I28=""),"",H28-I28)</f>
        <v/>
      </c>
      <c r="K28" s="39" t="n">
        <f aca="false">IF(J28="",0,IF(J28&gt;0,J28*$H$4*(1+$K$4),0))</f>
        <v>0</v>
      </c>
      <c r="L28" s="38" t="n">
        <f aca="false">IF(J28="",IF(L27="","",L27),IF(L27="",J28,L27+J28))</f>
        <v>0.75</v>
      </c>
      <c r="M28" s="30"/>
    </row>
    <row r="29" customFormat="false" ht="18" hidden="false" customHeight="true" outlineLevel="0" collapsed="false">
      <c r="A29" s="31" t="n">
        <v>21</v>
      </c>
      <c r="B29" s="32" t="n">
        <v>46043</v>
      </c>
      <c r="C29" s="33" t="s">
        <v>40</v>
      </c>
      <c r="D29" s="34"/>
      <c r="E29" s="35"/>
      <c r="F29" s="35"/>
      <c r="G29" s="36"/>
      <c r="H29" s="37" t="str">
        <f aca="false">IF(WEEKDAY(B29,2)&gt;=6,0,IF(D29="Feiertag",$E$4,IF(OR(D29="Urlaub",D29="Krank"),$E$4,IF(AND(E29="",F29="",D29=""),"",MAX(0,(F29-E29)*24-G29/60)))))</f>
        <v/>
      </c>
      <c r="I29" s="37" t="str">
        <f aca="false">IF(WEEKDAY(B29,2)&gt;=6,0,IF(AND(H29="",D29=""),"",IF(D29="Feiertag",$E$4,$E$4)))</f>
        <v/>
      </c>
      <c r="J29" s="38" t="str">
        <f aca="false">IF(OR(H29="",I29=""),"",H29-I29)</f>
        <v/>
      </c>
      <c r="K29" s="39" t="n">
        <f aca="false">IF(J29="",0,IF(J29&gt;0,J29*$H$4*(1+$K$4),0))</f>
        <v>0</v>
      </c>
      <c r="L29" s="38" t="n">
        <f aca="false">IF(J29="",IF(L28="","",L28),IF(L28="",J29,L28+J29))</f>
        <v>0.75</v>
      </c>
      <c r="M29" s="30"/>
    </row>
    <row r="30" customFormat="false" ht="18" hidden="false" customHeight="true" outlineLevel="0" collapsed="false">
      <c r="A30" s="31" t="n">
        <v>22</v>
      </c>
      <c r="B30" s="32" t="n">
        <v>46044</v>
      </c>
      <c r="C30" s="33" t="s">
        <v>31</v>
      </c>
      <c r="D30" s="34"/>
      <c r="E30" s="35"/>
      <c r="F30" s="35"/>
      <c r="G30" s="36"/>
      <c r="H30" s="37" t="str">
        <f aca="false">IF(WEEKDAY(B30,2)&gt;=6,0,IF(D30="Feiertag",$E$4,IF(OR(D30="Urlaub",D30="Krank"),$E$4,IF(AND(E30="",F30="",D30=""),"",MAX(0,(F30-E30)*24-G30/60)))))</f>
        <v/>
      </c>
      <c r="I30" s="37" t="str">
        <f aca="false">IF(WEEKDAY(B30,2)&gt;=6,0,IF(AND(H30="",D30=""),"",IF(D30="Feiertag",$E$4,$E$4)))</f>
        <v/>
      </c>
      <c r="J30" s="38" t="str">
        <f aca="false">IF(OR(H30="",I30=""),"",H30-I30)</f>
        <v/>
      </c>
      <c r="K30" s="39" t="n">
        <f aca="false">IF(J30="",0,IF(J30&gt;0,J30*$H$4*(1+$K$4),0))</f>
        <v>0</v>
      </c>
      <c r="L30" s="38" t="n">
        <f aca="false">IF(J30="",IF(L29="","",L29),IF(L29="",J30,L29+J30))</f>
        <v>0.75</v>
      </c>
      <c r="M30" s="30"/>
    </row>
    <row r="31" customFormat="false" ht="18" hidden="false" customHeight="true" outlineLevel="0" collapsed="false">
      <c r="A31" s="31" t="n">
        <v>23</v>
      </c>
      <c r="B31" s="32" t="n">
        <v>46045</v>
      </c>
      <c r="C31" s="33" t="s">
        <v>34</v>
      </c>
      <c r="D31" s="34"/>
      <c r="E31" s="35"/>
      <c r="F31" s="35"/>
      <c r="G31" s="36"/>
      <c r="H31" s="37" t="str">
        <f aca="false">IF(WEEKDAY(B31,2)&gt;=6,0,IF(D31="Feiertag",$E$4,IF(OR(D31="Urlaub",D31="Krank"),$E$4,IF(AND(E31="",F31="",D31=""),"",MAX(0,(F31-E31)*24-G31/60)))))</f>
        <v/>
      </c>
      <c r="I31" s="37" t="str">
        <f aca="false">IF(WEEKDAY(B31,2)&gt;=6,0,IF(AND(H31="",D31=""),"",IF(D31="Feiertag",$E$4,$E$4)))</f>
        <v/>
      </c>
      <c r="J31" s="38" t="str">
        <f aca="false">IF(OR(H31="",I31=""),"",H31-I31)</f>
        <v/>
      </c>
      <c r="K31" s="39" t="n">
        <f aca="false">IF(J31="",0,IF(J31&gt;0,J31*$H$4*(1+$K$4),0))</f>
        <v>0</v>
      </c>
      <c r="L31" s="38" t="n">
        <f aca="false">IF(J31="",IF(L30="","",L30),IF(L30="",J31,L30+J31))</f>
        <v>0.75</v>
      </c>
      <c r="M31" s="30"/>
    </row>
    <row r="32" customFormat="false" ht="18" hidden="false" customHeight="true" outlineLevel="0" collapsed="false">
      <c r="A32" s="40" t="n">
        <v>24</v>
      </c>
      <c r="B32" s="41" t="n">
        <v>46046</v>
      </c>
      <c r="C32" s="42" t="s">
        <v>35</v>
      </c>
      <c r="D32" s="43"/>
      <c r="E32" s="44"/>
      <c r="F32" s="44"/>
      <c r="G32" s="45"/>
      <c r="H32" s="46" t="n">
        <v>0</v>
      </c>
      <c r="I32" s="46" t="n">
        <v>0</v>
      </c>
      <c r="J32" s="47" t="n">
        <v>0</v>
      </c>
      <c r="K32" s="48" t="n">
        <v>0</v>
      </c>
      <c r="L32" s="47" t="n">
        <f aca="false">L31</f>
        <v>0.75</v>
      </c>
      <c r="M32" s="30"/>
    </row>
    <row r="33" customFormat="false" ht="18" hidden="false" customHeight="true" outlineLevel="0" collapsed="false">
      <c r="A33" s="40" t="n">
        <v>25</v>
      </c>
      <c r="B33" s="41" t="n">
        <v>46047</v>
      </c>
      <c r="C33" s="42" t="s">
        <v>36</v>
      </c>
      <c r="D33" s="43"/>
      <c r="E33" s="44"/>
      <c r="F33" s="44"/>
      <c r="G33" s="45"/>
      <c r="H33" s="46" t="n">
        <v>0</v>
      </c>
      <c r="I33" s="46" t="n">
        <v>0</v>
      </c>
      <c r="J33" s="47" t="n">
        <v>0</v>
      </c>
      <c r="K33" s="48" t="n">
        <v>0</v>
      </c>
      <c r="L33" s="47" t="n">
        <f aca="false">L32</f>
        <v>0.75</v>
      </c>
      <c r="M33" s="30"/>
    </row>
    <row r="34" customFormat="false" ht="18" hidden="false" customHeight="true" outlineLevel="0" collapsed="false">
      <c r="A34" s="31" t="n">
        <v>26</v>
      </c>
      <c r="B34" s="32" t="n">
        <v>46048</v>
      </c>
      <c r="C34" s="33" t="s">
        <v>37</v>
      </c>
      <c r="D34" s="34"/>
      <c r="E34" s="35"/>
      <c r="F34" s="35"/>
      <c r="G34" s="36"/>
      <c r="H34" s="37" t="str">
        <f aca="false">IF(WEEKDAY(B34,2)&gt;=6,0,IF(D34="Feiertag",$E$4,IF(OR(D34="Urlaub",D34="Krank"),$E$4,IF(AND(E34="",F34="",D34=""),"",MAX(0,(F34-E34)*24-G34/60)))))</f>
        <v/>
      </c>
      <c r="I34" s="37" t="str">
        <f aca="false">IF(WEEKDAY(B34,2)&gt;=6,0,IF(AND(H34="",D34=""),"",IF(D34="Feiertag",$E$4,$E$4)))</f>
        <v/>
      </c>
      <c r="J34" s="38" t="str">
        <f aca="false">IF(OR(H34="",I34=""),"",H34-I34)</f>
        <v/>
      </c>
      <c r="K34" s="39" t="n">
        <f aca="false">IF(J34="",0,IF(J34&gt;0,J34*$H$4*(1+$K$4),0))</f>
        <v>0</v>
      </c>
      <c r="L34" s="38" t="n">
        <f aca="false">IF(J34="",IF(L33="","",L33),IF(L33="",J34,L33+J34))</f>
        <v>0.75</v>
      </c>
      <c r="M34" s="30"/>
    </row>
    <row r="35" customFormat="false" ht="18" hidden="false" customHeight="true" outlineLevel="0" collapsed="false">
      <c r="A35" s="31" t="n">
        <v>27</v>
      </c>
      <c r="B35" s="32" t="n">
        <v>46049</v>
      </c>
      <c r="C35" s="33" t="s">
        <v>39</v>
      </c>
      <c r="D35" s="34"/>
      <c r="E35" s="35"/>
      <c r="F35" s="35"/>
      <c r="G35" s="36"/>
      <c r="H35" s="37" t="str">
        <f aca="false">IF(WEEKDAY(B35,2)&gt;=6,0,IF(D35="Feiertag",$E$4,IF(OR(D35="Urlaub",D35="Krank"),$E$4,IF(AND(E35="",F35="",D35=""),"",MAX(0,(F35-E35)*24-G35/60)))))</f>
        <v/>
      </c>
      <c r="I35" s="37" t="str">
        <f aca="false">IF(WEEKDAY(B35,2)&gt;=6,0,IF(AND(H35="",D35=""),"",IF(D35="Feiertag",$E$4,$E$4)))</f>
        <v/>
      </c>
      <c r="J35" s="38" t="str">
        <f aca="false">IF(OR(H35="",I35=""),"",H35-I35)</f>
        <v/>
      </c>
      <c r="K35" s="39" t="n">
        <f aca="false">IF(J35="",0,IF(J35&gt;0,J35*$H$4*(1+$K$4),0))</f>
        <v>0</v>
      </c>
      <c r="L35" s="38" t="n">
        <f aca="false">IF(J35="",IF(L34="","",L34),IF(L34="",J35,L34+J35))</f>
        <v>0.75</v>
      </c>
      <c r="M35" s="30"/>
    </row>
    <row r="36" customFormat="false" ht="18" hidden="false" customHeight="true" outlineLevel="0" collapsed="false">
      <c r="A36" s="31" t="n">
        <v>28</v>
      </c>
      <c r="B36" s="32" t="n">
        <v>46050</v>
      </c>
      <c r="C36" s="33" t="s">
        <v>40</v>
      </c>
      <c r="D36" s="34"/>
      <c r="E36" s="35"/>
      <c r="F36" s="35"/>
      <c r="G36" s="36"/>
      <c r="H36" s="37" t="str">
        <f aca="false">IF(WEEKDAY(B36,2)&gt;=6,0,IF(D36="Feiertag",$E$4,IF(OR(D36="Urlaub",D36="Krank"),$E$4,IF(AND(E36="",F36="",D36=""),"",MAX(0,(F36-E36)*24-G36/60)))))</f>
        <v/>
      </c>
      <c r="I36" s="37" t="str">
        <f aca="false">IF(WEEKDAY(B36,2)&gt;=6,0,IF(AND(H36="",D36=""),"",IF(D36="Feiertag",$E$4,$E$4)))</f>
        <v/>
      </c>
      <c r="J36" s="38" t="str">
        <f aca="false">IF(OR(H36="",I36=""),"",H36-I36)</f>
        <v/>
      </c>
      <c r="K36" s="39" t="n">
        <f aca="false">IF(J36="",0,IF(J36&gt;0,J36*$H$4*(1+$K$4),0))</f>
        <v>0</v>
      </c>
      <c r="L36" s="38" t="n">
        <f aca="false">IF(J36="",IF(L35="","",L35),IF(L35="",J36,L35+J36))</f>
        <v>0.75</v>
      </c>
      <c r="M36" s="30"/>
    </row>
    <row r="37" customFormat="false" ht="18" hidden="false" customHeight="true" outlineLevel="0" collapsed="false">
      <c r="A37" s="31" t="n">
        <v>29</v>
      </c>
      <c r="B37" s="32" t="n">
        <v>46051</v>
      </c>
      <c r="C37" s="33" t="s">
        <v>31</v>
      </c>
      <c r="D37" s="34"/>
      <c r="E37" s="35"/>
      <c r="F37" s="35"/>
      <c r="G37" s="36"/>
      <c r="H37" s="37" t="str">
        <f aca="false">IF(WEEKDAY(B37,2)&gt;=6,0,IF(D37="Feiertag",$E$4,IF(OR(D37="Urlaub",D37="Krank"),$E$4,IF(AND(E37="",F37="",D37=""),"",MAX(0,(F37-E37)*24-G37/60)))))</f>
        <v/>
      </c>
      <c r="I37" s="37" t="str">
        <f aca="false">IF(WEEKDAY(B37,2)&gt;=6,0,IF(AND(H37="",D37=""),"",IF(D37="Feiertag",$E$4,$E$4)))</f>
        <v/>
      </c>
      <c r="J37" s="38" t="str">
        <f aca="false">IF(OR(H37="",I37=""),"",H37-I37)</f>
        <v/>
      </c>
      <c r="K37" s="39" t="n">
        <f aca="false">IF(J37="",0,IF(J37&gt;0,J37*$H$4*(1+$K$4),0))</f>
        <v>0</v>
      </c>
      <c r="L37" s="38" t="n">
        <f aca="false">IF(J37="",IF(L36="","",L36),IF(L36="",J37,L36+J37))</f>
        <v>0.75</v>
      </c>
      <c r="M37" s="30"/>
    </row>
    <row r="38" customFormat="false" ht="18" hidden="false" customHeight="true" outlineLevel="0" collapsed="false">
      <c r="A38" s="31" t="n">
        <v>30</v>
      </c>
      <c r="B38" s="32" t="n">
        <v>46052</v>
      </c>
      <c r="C38" s="33" t="s">
        <v>34</v>
      </c>
      <c r="D38" s="34"/>
      <c r="E38" s="35"/>
      <c r="F38" s="35"/>
      <c r="G38" s="36"/>
      <c r="H38" s="37" t="str">
        <f aca="false">IF(WEEKDAY(B38,2)&gt;=6,0,IF(D38="Feiertag",$E$4,IF(OR(D38="Urlaub",D38="Krank"),$E$4,IF(AND(E38="",F38="",D38=""),"",MAX(0,(F38-E38)*24-G38/60)))))</f>
        <v/>
      </c>
      <c r="I38" s="37" t="str">
        <f aca="false">IF(WEEKDAY(B38,2)&gt;=6,0,IF(AND(H38="",D38=""),"",IF(D38="Feiertag",$E$4,$E$4)))</f>
        <v/>
      </c>
      <c r="J38" s="38" t="str">
        <f aca="false">IF(OR(H38="",I38=""),"",H38-I38)</f>
        <v/>
      </c>
      <c r="K38" s="39" t="n">
        <f aca="false">IF(J38="",0,IF(J38&gt;0,J38*$H$4*(1+$K$4),0))</f>
        <v>0</v>
      </c>
      <c r="L38" s="38" t="n">
        <f aca="false">IF(J38="",IF(L37="","",L37),IF(L37="",J38,L37+J38))</f>
        <v>0.75</v>
      </c>
      <c r="M38" s="30"/>
    </row>
    <row r="39" customFormat="false" ht="18" hidden="false" customHeight="true" outlineLevel="0" collapsed="false">
      <c r="A39" s="40" t="n">
        <v>31</v>
      </c>
      <c r="B39" s="41" t="n">
        <v>46053</v>
      </c>
      <c r="C39" s="42" t="s">
        <v>35</v>
      </c>
      <c r="D39" s="43"/>
      <c r="E39" s="44"/>
      <c r="F39" s="44"/>
      <c r="G39" s="45"/>
      <c r="H39" s="46" t="n">
        <v>0</v>
      </c>
      <c r="I39" s="46" t="n">
        <v>0</v>
      </c>
      <c r="J39" s="47" t="n">
        <v>0</v>
      </c>
      <c r="K39" s="48" t="n">
        <v>0</v>
      </c>
      <c r="L39" s="47" t="n">
        <f aca="false">L38</f>
        <v>0.75</v>
      </c>
      <c r="M39" s="30"/>
    </row>
    <row r="40" customFormat="false" ht="16.5" hidden="false" customHeight="true" outlineLevel="0" collapsed="false">
      <c r="A40" s="49" t="s">
        <v>41</v>
      </c>
      <c r="B40" s="49"/>
      <c r="C40" s="49"/>
      <c r="D40" s="50"/>
      <c r="E40" s="50"/>
      <c r="F40" s="50"/>
      <c r="G40" s="50"/>
      <c r="H40" s="51" t="n">
        <f aca="false">IF(COUNT(H9:H12)=0,"",SUMIF(H9:H12,"&lt;&gt;""",H9:H12))</f>
        <v>16</v>
      </c>
      <c r="I40" s="51" t="n">
        <f aca="false">IF(COUNT(I9:I12)=0,"",SUMIF(I9:I12,"&lt;&gt;""",I9:I12))</f>
        <v>16</v>
      </c>
      <c r="J40" s="52" t="n">
        <f aca="false">IF(COUNT(J9:J12)=0,"",SUMIF(J9:J12,"&lt;&gt;""",J9:J12))</f>
        <v>0</v>
      </c>
      <c r="K40" s="53" t="n">
        <f aca="false">SUM(K9:K12)</f>
        <v>0</v>
      </c>
      <c r="L40" s="52" t="n">
        <f aca="false">IF(L12="","",L12)</f>
        <v>0</v>
      </c>
      <c r="M40" s="50"/>
    </row>
    <row r="41" customFormat="false" ht="16.5" hidden="false" customHeight="true" outlineLevel="0" collapsed="false">
      <c r="A41" s="49" t="s">
        <v>42</v>
      </c>
      <c r="B41" s="49"/>
      <c r="C41" s="49"/>
      <c r="D41" s="50"/>
      <c r="E41" s="50"/>
      <c r="F41" s="50"/>
      <c r="G41" s="50"/>
      <c r="H41" s="51" t="n">
        <f aca="false">IF(COUNT(H13:H19)=0,"",SUMIF(H13:H19,"&lt;&gt;""",H13:H19))</f>
        <v>16.75</v>
      </c>
      <c r="I41" s="51" t="n">
        <f aca="false">IF(COUNT(I13:I19)=0,"",SUMIF(I13:I19,"&lt;&gt;""",I13:I19))</f>
        <v>16</v>
      </c>
      <c r="J41" s="52" t="n">
        <f aca="false">IF(COUNT(J13:J19)=0,"",SUMIF(J13:J19,"&lt;&gt;""",J13:J19))</f>
        <v>0.75</v>
      </c>
      <c r="K41" s="53" t="n">
        <f aca="false">SUM(K13:K19)</f>
        <v>48.125</v>
      </c>
      <c r="L41" s="52" t="n">
        <f aca="false">IF(L19="","",L19)</f>
        <v>0.75</v>
      </c>
      <c r="M41" s="50"/>
    </row>
    <row r="42" customFormat="false" ht="16.5" hidden="false" customHeight="true" outlineLevel="0" collapsed="false">
      <c r="A42" s="49" t="s">
        <v>43</v>
      </c>
      <c r="B42" s="49"/>
      <c r="C42" s="49"/>
      <c r="D42" s="50"/>
      <c r="E42" s="50"/>
      <c r="F42" s="50"/>
      <c r="G42" s="50"/>
      <c r="H42" s="51" t="n">
        <f aca="false">IF(COUNT(H20:H26)=0,"",SUMIF(H20:H26,"&lt;&gt;""",H20:H26))</f>
        <v>0</v>
      </c>
      <c r="I42" s="51" t="n">
        <f aca="false">IF(COUNT(I20:I26)=0,"",SUMIF(I20:I26,"&lt;&gt;""",I20:I26))</f>
        <v>0</v>
      </c>
      <c r="J42" s="52" t="n">
        <f aca="false">IF(COUNT(J20:J26)=0,"",SUMIF(J20:J26,"&lt;&gt;""",J20:J26))</f>
        <v>0</v>
      </c>
      <c r="K42" s="53" t="n">
        <f aca="false">SUM(K20:K26)</f>
        <v>0</v>
      </c>
      <c r="L42" s="52" t="n">
        <f aca="false">IF(L26="","",L26)</f>
        <v>0.75</v>
      </c>
      <c r="M42" s="50"/>
    </row>
    <row r="43" customFormat="false" ht="16.5" hidden="false" customHeight="true" outlineLevel="0" collapsed="false">
      <c r="A43" s="49" t="s">
        <v>44</v>
      </c>
      <c r="B43" s="49"/>
      <c r="C43" s="49"/>
      <c r="D43" s="50"/>
      <c r="E43" s="50"/>
      <c r="F43" s="50"/>
      <c r="G43" s="50"/>
      <c r="H43" s="51" t="n">
        <f aca="false">IF(COUNT(H27:H33)=0,"",SUMIF(H27:H33,"&lt;&gt;""",H27:H33))</f>
        <v>0</v>
      </c>
      <c r="I43" s="51" t="n">
        <f aca="false">IF(COUNT(I27:I33)=0,"",SUMIF(I27:I33,"&lt;&gt;""",I27:I33))</f>
        <v>0</v>
      </c>
      <c r="J43" s="52" t="n">
        <f aca="false">IF(COUNT(J27:J33)=0,"",SUMIF(J27:J33,"&lt;&gt;""",J27:J33))</f>
        <v>0</v>
      </c>
      <c r="K43" s="53" t="n">
        <f aca="false">SUM(K27:K33)</f>
        <v>0</v>
      </c>
      <c r="L43" s="52" t="n">
        <f aca="false">IF(L33="","",L33)</f>
        <v>0.75</v>
      </c>
      <c r="M43" s="50"/>
    </row>
    <row r="44" customFormat="false" ht="16.5" hidden="false" customHeight="true" outlineLevel="0" collapsed="false">
      <c r="A44" s="49" t="s">
        <v>45</v>
      </c>
      <c r="B44" s="49"/>
      <c r="C44" s="49"/>
      <c r="D44" s="50"/>
      <c r="E44" s="50"/>
      <c r="F44" s="50"/>
      <c r="G44" s="50"/>
      <c r="H44" s="51" t="n">
        <f aca="false">IF(COUNT(H34:H39)=0,"",SUMIF(H34:H39,"&lt;&gt;""",H34:H39))</f>
        <v>0</v>
      </c>
      <c r="I44" s="51" t="n">
        <f aca="false">IF(COUNT(I34:I39)=0,"",SUMIF(I34:I39,"&lt;&gt;""",I34:I39))</f>
        <v>0</v>
      </c>
      <c r="J44" s="52" t="n">
        <f aca="false">IF(COUNT(J34:J39)=0,"",SUMIF(J34:J39,"&lt;&gt;""",J34:J39))</f>
        <v>0</v>
      </c>
      <c r="K44" s="53" t="n">
        <f aca="false">SUM(K34:K39)</f>
        <v>0</v>
      </c>
      <c r="L44" s="52" t="n">
        <f aca="false">IF(L39="","",L39)</f>
        <v>0.75</v>
      </c>
      <c r="M44" s="50"/>
    </row>
    <row r="45" customFormat="false" ht="25.5" hidden="false" customHeight="true" outlineLevel="0" collapsed="false">
      <c r="A45" s="54" t="s">
        <v>46</v>
      </c>
      <c r="B45" s="54"/>
      <c r="C45" s="54"/>
      <c r="D45" s="55"/>
      <c r="E45" s="55"/>
      <c r="F45" s="55"/>
      <c r="G45" s="55"/>
      <c r="H45" s="56" t="n">
        <f aca="false">IF(SUM(IFERROR(H40*1,0),IFERROR(H41*1,0),IFERROR(H42*1,0),IFERROR(H43*1,0),IFERROR(H44*1,0))=0,"",SUM(IFERROR(H40*1,0),IFERROR(H41*1,0),IFERROR(H42*1,0),IFERROR(H43*1,0),IFERROR(H44*1,0)))</f>
        <v>32.75</v>
      </c>
      <c r="I45" s="56" t="n">
        <f aca="false">IF(SUM(IFERROR(I40*1,0),IFERROR(I41*1,0),IFERROR(I42*1,0),IFERROR(I43*1,0),IFERROR(I44*1,0))=0,"",SUM(IFERROR(I40*1,0),IFERROR(I41*1,0),IFERROR(I42*1,0),IFERROR(I43*1,0),IFERROR(I44*1,0)))</f>
        <v>32</v>
      </c>
      <c r="J45" s="57" t="n">
        <f aca="false">IF(SUM(IFERROR(ABS(J40*1),0),IFERROR(ABS(J41*1),0),IFERROR(ABS(J42*1),0),IFERROR(ABS(J43*1),0),IFERROR(ABS(J44*1),0))=0,"",SUM(IFERROR(J40*1,0),IFERROR(J41*1,0),IFERROR(J42*1,0),IFERROR(J43*1,0),IFERROR(J44*1,0)))</f>
        <v>0.75</v>
      </c>
      <c r="K45" s="58" t="n">
        <f aca="false">IFERROR(K40*1,0)+IFERROR(K41*1,0)+IFERROR(K42*1,0)+IFERROR(K43*1,0)+IFERROR(K44*1,0)</f>
        <v>48.125</v>
      </c>
      <c r="L45" s="57" t="n">
        <f aca="false">IF(L39="","",L39)</f>
        <v>0.75</v>
      </c>
      <c r="M45" s="55"/>
    </row>
    <row r="47" customFormat="false" ht="16.5" hidden="false" customHeight="true" outlineLevel="0" collapsed="false">
      <c r="A47" s="59" t="s">
        <v>47</v>
      </c>
      <c r="C47" s="60" t="s">
        <v>48</v>
      </c>
      <c r="E47" s="61" t="s">
        <v>49</v>
      </c>
      <c r="G47" s="62" t="s">
        <v>50</v>
      </c>
      <c r="I47" s="63" t="s">
        <v>51</v>
      </c>
      <c r="K47" s="64" t="s">
        <v>52</v>
      </c>
    </row>
    <row r="48" customFormat="false" ht="19.5" hidden="false" customHeight="true" outlineLevel="0" collapsed="false">
      <c r="A48" s="65" t="s">
        <v>53</v>
      </c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</row>
  </sheetData>
  <mergeCells count="23">
    <mergeCell ref="A1:M1"/>
    <mergeCell ref="A2:M2"/>
    <mergeCell ref="A3:L3"/>
    <mergeCell ref="A5:B5"/>
    <mergeCell ref="C5:D5"/>
    <mergeCell ref="E5:F5"/>
    <mergeCell ref="G5:H5"/>
    <mergeCell ref="I5:J5"/>
    <mergeCell ref="K5:L5"/>
    <mergeCell ref="A6:B6"/>
    <mergeCell ref="C6:D6"/>
    <mergeCell ref="E6:F6"/>
    <mergeCell ref="G6:H6"/>
    <mergeCell ref="I6:J6"/>
    <mergeCell ref="K6:L6"/>
    <mergeCell ref="A7:M7"/>
    <mergeCell ref="A40:C40"/>
    <mergeCell ref="A41:C41"/>
    <mergeCell ref="A42:C42"/>
    <mergeCell ref="A43:C43"/>
    <mergeCell ref="A44:C44"/>
    <mergeCell ref="A45:C45"/>
    <mergeCell ref="A48:M48"/>
  </mergeCells>
  <conditionalFormatting sqref="A9:M39">
    <cfRule type="expression" priority="2" aboveAverage="0" equalAverage="0" bottom="0" percent="0" rank="0" text="" dxfId="0">
      <formula>$D9="Urlaub"</formula>
    </cfRule>
    <cfRule type="expression" priority="3" aboveAverage="0" equalAverage="0" bottom="0" percent="0" rank="0" text="" dxfId="1">
      <formula>$D9="Krank"</formula>
    </cfRule>
  </conditionalFormatting>
  <dataValidations count="1">
    <dataValidation allowBlank="true" errorStyle="stop" operator="between" showDropDown="false" showErrorMessage="false" showInputMessage="false" sqref="D10 D13:D17 D20:D24 D27:D31 D34:D38" type="list">
      <formula1>"Urlaub,Krank,Feiertag,Homeoffice,Dienstreise"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2026-04-28T16:49:08Z</dcterms:created>
  <dc:creator>openpyxl</dc:creator>
  <dc:description/>
  <dc:language>en-US</dc:language>
  <cp:lastModifiedBy/>
  <dcterms:modified xsi:type="dcterms:W3CDTF">2026-04-28T16:49:35Z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